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0" yWindow="65456" windowWidth="27420" windowHeight="170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'Sheet1'!$A$1:$O$18</definedName>
  </definedNames>
  <calcPr fullCalcOnLoad="1"/>
</workbook>
</file>

<file path=xl/sharedStrings.xml><?xml version="1.0" encoding="utf-8"?>
<sst xmlns="http://schemas.openxmlformats.org/spreadsheetml/2006/main" count="223" uniqueCount="219">
  <si>
    <t>IOS-5.2</t>
  </si>
  <si>
    <t>R12-2</t>
  </si>
  <si>
    <t>G. Taylor</t>
  </si>
  <si>
    <t>IOS-5.2</t>
  </si>
  <si>
    <t>A. Bortolon</t>
  </si>
  <si>
    <t>R12-2</t>
  </si>
  <si>
    <t>Multichannel Reflectometer array, BES, FIDA's, M3D-K, NOVA-K, TRANSP</t>
  </si>
  <si>
    <t>XMP</t>
  </si>
  <si>
    <t>FIDA, MPTS, MSE, Mirnov, NPAs, FILD, BE</t>
  </si>
  <si>
    <t>MSE with beam blips</t>
  </si>
  <si>
    <t>S. Medley</t>
  </si>
  <si>
    <t>High Energy Feature Study with NPA and NBI Scans</t>
  </si>
  <si>
    <t>Needs non-lithiumized machine</t>
  </si>
  <si>
    <t>EP-2</t>
  </si>
  <si>
    <t>WPI-10</t>
  </si>
  <si>
    <t>WPI TSG Review</t>
  </si>
  <si>
    <t>Lead Author(s)</t>
  </si>
  <si>
    <t>Proj. Rev.</t>
  </si>
  <si>
    <t>Requirements</t>
  </si>
  <si>
    <t>XMP</t>
  </si>
  <si>
    <t>Priority</t>
  </si>
  <si>
    <t>Related Milestone</t>
  </si>
  <si>
    <t>Assessment of effects of 3-D fields on fast particle losses in ITER</t>
  </si>
  <si>
    <t>WPI-19</t>
  </si>
  <si>
    <t>FIDA, MPTS, MSE, Mirnov, NPAs, FILD, BES</t>
  </si>
  <si>
    <t>XP1016</t>
  </si>
  <si>
    <t>XP1017</t>
  </si>
  <si>
    <t>XP1012</t>
  </si>
  <si>
    <t>Title</t>
  </si>
  <si>
    <t>Draft XP Received</t>
  </si>
  <si>
    <t>Notes</t>
  </si>
  <si>
    <t>Benchmark AORSA RF code extended to open field lines in the SOL</t>
  </si>
  <si>
    <t>WPI-22</t>
  </si>
  <si>
    <t>2011-12 WPI TSG XPs and XMPs</t>
  </si>
  <si>
    <t>Relevant FY10 XP#</t>
  </si>
  <si>
    <t>XP1009/10</t>
  </si>
  <si>
    <t>Target shot already exists. May require some development time to optimize n=3 braking in L-mode plasma.</t>
  </si>
  <si>
    <t>Comparison of H-mode Pedestal Characteristics with RF and NBI</t>
  </si>
  <si>
    <t>IOS-5.2</t>
  </si>
  <si>
    <t>XP1011</t>
  </si>
  <si>
    <t>XP1014</t>
  </si>
  <si>
    <t>XP1011</t>
  </si>
  <si>
    <t>Target plasma exists XP1011</t>
  </si>
  <si>
    <t>EP-2</t>
  </si>
  <si>
    <t>WPI-13</t>
  </si>
  <si>
    <t>Documentation of Angelfish</t>
  </si>
  <si>
    <t>BES, reflectometers, FIReTIP, FIDAs, NPA, MSE</t>
  </si>
  <si>
    <r>
      <t>B</t>
    </r>
    <r>
      <rPr>
        <vertAlign val="subscript"/>
        <sz val="14"/>
        <rFont val="Arial"/>
        <family val="0"/>
      </rPr>
      <t>t</t>
    </r>
    <r>
      <rPr>
        <sz val="14"/>
        <rFont val="Arial"/>
        <family val="0"/>
      </rPr>
      <t xml:space="preserve"> ~ 2.5 kG</t>
    </r>
  </si>
  <si>
    <t>EP-2, EP-4</t>
  </si>
  <si>
    <t>WPI-14</t>
  </si>
  <si>
    <t>E. Fredrickson</t>
  </si>
  <si>
    <t>H-mode TAE Avalanches</t>
  </si>
  <si>
    <t>BES, reflectometers, FIReTIP, sFLIP, tFIDA, vFIDA, NPA, MSE</t>
  </si>
  <si>
    <t>Combine with WPI-11</t>
  </si>
  <si>
    <t>EP-2, EP-4</t>
  </si>
  <si>
    <t>Combine with</t>
  </si>
  <si>
    <t>FY12</t>
  </si>
  <si>
    <t>11, 14</t>
  </si>
  <si>
    <t>11, 26</t>
  </si>
  <si>
    <t>14, 26</t>
  </si>
  <si>
    <t>5, 20</t>
  </si>
  <si>
    <t>5, 25</t>
  </si>
  <si>
    <t>EP-4</t>
  </si>
  <si>
    <t>WPI-16</t>
  </si>
  <si>
    <t>M. Bell</t>
  </si>
  <si>
    <t>HHFW Heating to Increase Non-Inductive Current Fraction in NBI H-modes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</si>
  <si>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3 MW,  Pnbi = 4-6 MW, MSE, MPTS, CHERS</t>
    </r>
  </si>
  <si>
    <t>WPI-29</t>
  </si>
  <si>
    <t>J. Hosea</t>
  </si>
  <si>
    <t>XMP</t>
  </si>
  <si>
    <t>WPI-1</t>
  </si>
  <si>
    <t>G. Taylor</t>
  </si>
  <si>
    <t>Low Plasma Current Fully Non-Inductive HHFW H-Mode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</si>
  <si>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3-4 MW, MSE-LIF</t>
    </r>
  </si>
  <si>
    <t>R12-2</t>
  </si>
  <si>
    <t>IOS-5.2</t>
  </si>
  <si>
    <t>WPI-2</t>
  </si>
  <si>
    <t>G. Taylor</t>
  </si>
  <si>
    <t xml:space="preserve">HHFW Ramp Up of Inductively Initiated Plasma from 250 to 400 kA 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</si>
  <si>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5 MW, MSE-LIF</t>
    </r>
  </si>
  <si>
    <t>WPI-3</t>
  </si>
  <si>
    <t>G. Taylor</t>
  </si>
  <si>
    <t>HHFW Heating of CHI-initiated Plasma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</si>
  <si>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2-3 MW, MSE-LIF</t>
    </r>
  </si>
  <si>
    <t>WPI-4</t>
  </si>
  <si>
    <r>
      <t>Assess HHFW+NBI H-Mode Operation with P</t>
    </r>
    <r>
      <rPr>
        <vertAlign val="subscript"/>
        <sz val="14"/>
        <rFont val="Arial"/>
        <family val="0"/>
      </rPr>
      <t>nbi</t>
    </r>
    <r>
      <rPr>
        <sz val="14"/>
        <rFont val="Arial"/>
        <family val="0"/>
      </rPr>
      <t xml:space="preserve"> ~ 6 MW</t>
    </r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</si>
  <si>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5 MW, P</t>
    </r>
    <r>
      <rPr>
        <vertAlign val="subscript"/>
        <sz val="14"/>
        <rFont val="Arial"/>
        <family val="0"/>
      </rPr>
      <t xml:space="preserve">nbi </t>
    </r>
    <r>
      <rPr>
        <sz val="14"/>
        <rFont val="Arial"/>
        <family val="0"/>
      </rPr>
      <t>= 6 MW ,MSE, MPTS, CHERS, rf probes, FIDAs</t>
    </r>
  </si>
  <si>
    <t>Could combine with WPI-16</t>
  </si>
  <si>
    <t xml:space="preserve">NSTX-U </t>
  </si>
  <si>
    <t>WPI-5</t>
  </si>
  <si>
    <t>J. Hosea</t>
  </si>
  <si>
    <t>Study HHFW Power Coupling Versus ELM Activity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</si>
  <si>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2-3 MW</t>
    </r>
  </si>
  <si>
    <t>IOS-5.2</t>
  </si>
  <si>
    <t>WPI-6</t>
  </si>
  <si>
    <t>J. Hosea</t>
  </si>
  <si>
    <t>E. Fredrickson</t>
  </si>
  <si>
    <t>Effect of Low Frequency MHD on Fast-Ion Confinement</t>
  </si>
  <si>
    <t>IOS-5.2</t>
  </si>
  <si>
    <t>M. Podesta</t>
  </si>
  <si>
    <t>BES, reflectometers, tFIDA, vFIDA, MSE</t>
  </si>
  <si>
    <t>D. Green</t>
  </si>
  <si>
    <t>Benchmark Predictive Capability of Advanced Quasi-linear RF Simulation Codes.</t>
  </si>
  <si>
    <t>HHFW,ERD, FIDA, Edge probes, MPTS, CHERS, Reflectometer. AORSA, sMC, NuBeam and CQL3D.</t>
  </si>
  <si>
    <t>Combine with WPI-8 (XP1012)</t>
  </si>
  <si>
    <t>IOS-5.2</t>
  </si>
  <si>
    <t>WPI-25</t>
  </si>
  <si>
    <t>A. Diallo</t>
  </si>
  <si>
    <t>Plasma Current Scaling of the Pedestal Structure in RF Heated ELMy H-mode</t>
  </si>
  <si>
    <t>MPTS, CHERS, Reflectometry, GPI, High-k, BES, MSE</t>
  </si>
  <si>
    <t xml:space="preserve">Requested Run Days       </t>
  </si>
  <si>
    <t xml:space="preserve">Minimum Requested Run Days   </t>
  </si>
  <si>
    <t>ITPA Task  NSTX-U</t>
  </si>
  <si>
    <t>Run Dates</t>
  </si>
  <si>
    <t>Comments</t>
  </si>
  <si>
    <t>HHFW Plasma Conditioning to High RF Power</t>
  </si>
  <si>
    <t>WPI-15</t>
  </si>
  <si>
    <t>Piggyback on WPI-5. Move to Boundary TSG?</t>
  </si>
  <si>
    <t>NSTX-U</t>
  </si>
  <si>
    <t>WPI-26</t>
  </si>
  <si>
    <t>A. Bortolon</t>
  </si>
  <si>
    <t>Effect of High Frequency Bursting Modes on NBI Current Drive Efficiency</t>
  </si>
  <si>
    <t>piggyback on XP1011 (WPI-11 &amp; WPI-14)</t>
  </si>
  <si>
    <t>IR12-2</t>
  </si>
  <si>
    <t>WPI-27</t>
  </si>
  <si>
    <t>A. Loarte</t>
  </si>
  <si>
    <t>RF Heating at Divertor/SOL Regions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</si>
  <si>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2-3 MW, ERD, TS, CHERS, IR, Fast IR, probes</t>
    </r>
  </si>
  <si>
    <t>IOS-5.2</t>
  </si>
  <si>
    <t>WPI-7</t>
  </si>
  <si>
    <t>J. Hosea</t>
  </si>
  <si>
    <t>Turbulence Characteristics for HHFW Saturated Stored Energy versus RF Power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</si>
  <si>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4 MW, high-k scattering</t>
    </r>
  </si>
  <si>
    <t>With T&amp;T SFG. Setup 135286 HHFW He H-Mode</t>
  </si>
  <si>
    <t>WPI-8</t>
  </si>
  <si>
    <t>B. LeBlanc         M. Podesta        W. Heidbrink</t>
  </si>
  <si>
    <t>HHFW Absorption in NBI-Heated Plasmas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</si>
  <si>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3 MW</t>
    </r>
  </si>
  <si>
    <t>Piggtback WPI-24</t>
  </si>
  <si>
    <t>WPI-9</t>
  </si>
  <si>
    <t>M. Podesta</t>
  </si>
  <si>
    <t>Dependence of TAE Dynamics on Plasma Rotation</t>
  </si>
  <si>
    <t>IR12-2</t>
  </si>
  <si>
    <t>EP-2</t>
  </si>
  <si>
    <t>Clamping of Edge Rotation by HHFW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</si>
  <si>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≥ 2 MW, FIDA, sFLIP, ssNPA,MPTS, CHERS, ERD, pCHERS. MSE</t>
    </r>
  </si>
  <si>
    <t>WPI-11</t>
  </si>
  <si>
    <t>E. Fredrickson</t>
  </si>
  <si>
    <t>Documentation of GAE Avalanches</t>
  </si>
  <si>
    <t>Target plasmas exists; need new diagnostic data. Combinewith WPI-14 (XP1011)</t>
  </si>
  <si>
    <t>EP-2, EP-4</t>
  </si>
  <si>
    <t>WPI-12</t>
  </si>
  <si>
    <t>E. Fredrickson</t>
  </si>
  <si>
    <t>Document of High Frequency CAE</t>
  </si>
  <si>
    <t>BES, MSE, reflectometers, Firetip, FIDAs</t>
  </si>
  <si>
    <t>Transfer from ITER/CC. Combne with WPI-22</t>
  </si>
  <si>
    <t>EP-6</t>
  </si>
  <si>
    <t>t-FIDA Commissioning</t>
  </si>
  <si>
    <t>XMP</t>
  </si>
  <si>
    <t>FIDAs, MPTS, MSE, Mirnov, NPAs, FILD</t>
  </si>
  <si>
    <t>XMP - Requires low impurity level, perform 1-2 weeks after start of run. SPIRAL, NUBEAM, and FIDASIM</t>
  </si>
  <si>
    <t>EP-6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</si>
  <si>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5 MW</t>
    </r>
  </si>
  <si>
    <t>Target plasmas exists, need to develop antenna source.</t>
  </si>
  <si>
    <t>E. Fredrickson</t>
  </si>
  <si>
    <t>TAE Antenna Commissioning</t>
  </si>
  <si>
    <t>WPI-28</t>
  </si>
  <si>
    <t>A. Bortolon</t>
  </si>
  <si>
    <t>FY11</t>
  </si>
  <si>
    <t>Revision 8</t>
  </si>
  <si>
    <t>Run Guidance</t>
  </si>
  <si>
    <t>Total XP Days</t>
  </si>
  <si>
    <t>Total XMP Days</t>
  </si>
  <si>
    <t>Total Run Time Allocation</t>
  </si>
  <si>
    <t>FY11/12</t>
  </si>
  <si>
    <t>FY11/12</t>
  </si>
  <si>
    <t>WPI XP#</t>
  </si>
  <si>
    <t>FY11/12</t>
  </si>
  <si>
    <t>FY12</t>
  </si>
  <si>
    <r>
      <t>With SFSU TSG (FY12: 1 day)</t>
    </r>
    <r>
      <rPr>
        <sz val="14"/>
        <rFont val="Arial"/>
        <family val="0"/>
      </rPr>
      <t xml:space="preserve"> &amp; ASC TSG</t>
    </r>
  </si>
  <si>
    <r>
      <t>With SFSU TSG (FY11: 0.5 days)</t>
    </r>
    <r>
      <rPr>
        <sz val="14"/>
        <rFont val="Arial"/>
        <family val="0"/>
      </rPr>
      <t xml:space="preserve"> &amp; ASC TSG. Establish good plasma position control at I_p = 250 kA</t>
    </r>
  </si>
  <si>
    <r>
      <t>With SFSU TSG (FY11: 0.5 days, FY12: 0.5 days)</t>
    </r>
    <r>
      <rPr>
        <sz val="14"/>
        <rFont val="Arial"/>
        <family val="0"/>
      </rPr>
      <t xml:space="preserve"> &amp; ASC TSG</t>
    </r>
  </si>
  <si>
    <t>Prefer HHFW CD phasing, Could combine with WPI-4</t>
  </si>
  <si>
    <t>R12-2, R12-3,   NSTX-U</t>
  </si>
  <si>
    <t>WPI-17</t>
  </si>
  <si>
    <t>N. Crocker</t>
  </si>
  <si>
    <t>Investigation TAE Radial Phase Variation</t>
  </si>
  <si>
    <t>Small vertical plasma jogs of shot like 141711 TAE period without adversely affecting plasma</t>
  </si>
  <si>
    <t>IR12-2</t>
  </si>
  <si>
    <t>EP-2</t>
  </si>
  <si>
    <t>WPI-18</t>
  </si>
  <si>
    <t>D. Smith</t>
  </si>
  <si>
    <t>Measure HHFW Wavefield</t>
  </si>
  <si>
    <t>HHFW with amplitude modulation, BES, X-rays, reflectometry</t>
  </si>
  <si>
    <t>S. Kaye</t>
  </si>
  <si>
    <t>Assessment of Fast Ion Loss by Microturbulence</t>
  </si>
  <si>
    <t>T&amp;T TSG</t>
  </si>
  <si>
    <t>IR12-2</t>
  </si>
  <si>
    <t>EP-3</t>
  </si>
  <si>
    <t>WPI-20</t>
  </si>
  <si>
    <t>R. Maingi</t>
  </si>
  <si>
    <r>
      <t>P</t>
    </r>
    <r>
      <rPr>
        <vertAlign val="subscript"/>
        <sz val="14"/>
        <rFont val="Arial"/>
        <family val="0"/>
      </rPr>
      <t>rf</t>
    </r>
    <r>
      <rPr>
        <sz val="14"/>
        <rFont val="Arial"/>
        <family val="0"/>
      </rPr>
      <t xml:space="preserve"> = 3 MW</t>
    </r>
  </si>
  <si>
    <t>Need to have RF H-mode developed before this XP. Move to Boundary TSG?</t>
  </si>
  <si>
    <t>FY11 JRT?</t>
  </si>
  <si>
    <t>WPI-21</t>
  </si>
  <si>
    <t>SPIRAL, FIDASIM. Start with data from XP1015</t>
  </si>
  <si>
    <t>IR12-2</t>
  </si>
  <si>
    <t>EP-2</t>
  </si>
  <si>
    <t>Effect of Induced 3D Fields on Fast-Ion Distribution</t>
  </si>
  <si>
    <t>FIDA's,  MPTS, MSE, Mirnov, NPAs, FILD.</t>
  </si>
  <si>
    <t>Requires low impurity level. SPIRAL, NUBEAM, and FIDASIM</t>
  </si>
  <si>
    <t>EP-6</t>
  </si>
  <si>
    <t>WPI-23</t>
  </si>
  <si>
    <t>WPI-24</t>
  </si>
  <si>
    <t>Priority 1 FY11 Run Time</t>
  </si>
  <si>
    <t>Priority 2 FY11 Run Time</t>
  </si>
  <si>
    <t>Priority 1 FY12 Run Time</t>
  </si>
  <si>
    <t>Priority 2 FY12 Run Time</t>
  </si>
  <si>
    <t>XMP-26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</si>
</sst>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m/d/yyyy"/>
    <numFmt numFmtId="170" formatCode="General"/>
    <numFmt numFmtId="171" formatCode="@"/>
    <numFmt numFmtId="172" formatCode="0.00"/>
    <numFmt numFmtId="173" formatCode="0.000"/>
    <numFmt numFmtId="174" formatCode="0"/>
    <numFmt numFmtId="175" formatCode="0.0"/>
    <numFmt numFmtId="176" formatCode="0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sz val="16"/>
      <color indexed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4"/>
      <color indexed="10"/>
      <name val="Arial"/>
      <family val="0"/>
    </font>
    <font>
      <b/>
      <sz val="14"/>
      <color indexed="61"/>
      <name val="Arial"/>
      <family val="0"/>
    </font>
    <font>
      <sz val="14"/>
      <color indexed="61"/>
      <name val="Arial"/>
      <family val="0"/>
    </font>
    <font>
      <b/>
      <sz val="16"/>
      <color indexed="61"/>
      <name val="Arial"/>
      <family val="0"/>
    </font>
    <font>
      <b/>
      <sz val="12"/>
      <color indexed="61"/>
      <name val="Verdana"/>
      <family val="0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72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72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172" fontId="14" fillId="4" borderId="0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Border="1" applyAlignment="1">
      <alignment/>
    </xf>
    <xf numFmtId="0" fontId="14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72" fontId="10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70" fontId="17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72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172" fontId="16" fillId="3" borderId="1" xfId="0" applyNumberFormat="1" applyFont="1" applyFill="1" applyBorder="1" applyAlignment="1">
      <alignment horizontal="center" vertical="center" wrapText="1"/>
    </xf>
    <xf numFmtId="174" fontId="16" fillId="3" borderId="1" xfId="0" applyNumberFormat="1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4" fontId="17" fillId="0" borderId="1" xfId="0" applyNumberFormat="1" applyFont="1" applyBorder="1" applyAlignment="1">
      <alignment horizontal="center" vertical="center" wrapText="1"/>
    </xf>
    <xf numFmtId="174" fontId="17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72" fontId="12" fillId="3" borderId="1" xfId="0" applyNumberFormat="1" applyFont="1" applyFill="1" applyBorder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4" fillId="4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172" fontId="12" fillId="4" borderId="1" xfId="0" applyNumberFormat="1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2" fontId="12" fillId="3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172" fontId="12" fillId="4" borderId="1" xfId="0" applyNumberFormat="1" applyFont="1" applyFill="1" applyBorder="1" applyAlignment="1">
      <alignment horizontal="center" vertical="center" wrapText="1"/>
    </xf>
    <xf numFmtId="172" fontId="16" fillId="3" borderId="1" xfId="0" applyNumberFormat="1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2" fontId="16" fillId="3" borderId="1" xfId="0" applyNumberFormat="1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2" fontId="12" fillId="3" borderId="1" xfId="0" applyNumberFormat="1" applyFont="1" applyFill="1" applyBorder="1" applyAlignment="1">
      <alignment horizontal="center" vertical="center" wrapText="1"/>
    </xf>
    <xf numFmtId="172" fontId="12" fillId="4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 wrapText="1"/>
    </xf>
    <xf numFmtId="174" fontId="17" fillId="0" borderId="0" xfId="0" applyNumberFormat="1" applyFont="1" applyBorder="1" applyAlignment="1">
      <alignment horizontal="center" vertical="center" wrapText="1"/>
    </xf>
    <xf numFmtId="174" fontId="12" fillId="3" borderId="1" xfId="0" applyNumberFormat="1" applyFont="1" applyFill="1" applyBorder="1" applyAlignment="1">
      <alignment horizontal="center" vertical="center" wrapText="1"/>
    </xf>
    <xf numFmtId="174" fontId="16" fillId="4" borderId="1" xfId="0" applyNumberFormat="1" applyFont="1" applyFill="1" applyBorder="1" applyAlignment="1">
      <alignment horizontal="center" vertical="center" wrapText="1"/>
    </xf>
    <xf numFmtId="174" fontId="16" fillId="3" borderId="1" xfId="0" applyNumberFormat="1" applyFont="1" applyFill="1" applyBorder="1" applyAlignment="1">
      <alignment horizontal="center" vertical="center" wrapText="1"/>
    </xf>
    <xf numFmtId="174" fontId="12" fillId="4" borderId="1" xfId="0" applyNumberFormat="1" applyFont="1" applyFill="1" applyBorder="1" applyAlignment="1">
      <alignment horizontal="center" vertical="center" wrapText="1"/>
    </xf>
    <xf numFmtId="174" fontId="14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75" zoomScaleNormal="75" workbookViewId="0" topLeftCell="A10">
      <selection activeCell="L21" sqref="L21"/>
    </sheetView>
  </sheetViews>
  <sheetFormatPr defaultColWidth="11.00390625" defaultRowHeight="12.75"/>
  <cols>
    <col min="1" max="1" width="13.125" style="0" customWidth="1"/>
    <col min="2" max="2" width="11.375" style="0" customWidth="1"/>
    <col min="3" max="3" width="17.75390625" style="0" customWidth="1"/>
    <col min="4" max="4" width="49.75390625" style="0" customWidth="1"/>
    <col min="5" max="5" width="12.875" style="0" customWidth="1"/>
    <col min="6" max="9" width="12.375" style="0" customWidth="1"/>
    <col min="10" max="13" width="13.75390625" style="2" customWidth="1"/>
    <col min="15" max="15" width="32.375" style="0" customWidth="1"/>
    <col min="16" max="16" width="53.625" style="0" customWidth="1"/>
    <col min="17" max="17" width="14.375" style="1" customWidth="1"/>
    <col min="18" max="18" width="11.875" style="1" customWidth="1"/>
    <col min="19" max="19" width="11.75390625" style="0" customWidth="1"/>
    <col min="20" max="20" width="11.375" style="0" customWidth="1"/>
    <col min="21" max="21" width="21.375" style="0" customWidth="1"/>
    <col min="22" max="22" width="37.125" style="0" customWidth="1"/>
    <col min="23" max="23" width="12.875" style="0" customWidth="1"/>
  </cols>
  <sheetData>
    <row r="1" ht="27" customHeight="1">
      <c r="A1" s="4" t="s">
        <v>33</v>
      </c>
    </row>
    <row r="2" spans="1:23" ht="72" customHeight="1">
      <c r="A2" s="5" t="s">
        <v>34</v>
      </c>
      <c r="B2" s="18" t="s">
        <v>176</v>
      </c>
      <c r="C2" s="19" t="s">
        <v>16</v>
      </c>
      <c r="D2" s="19" t="s">
        <v>28</v>
      </c>
      <c r="E2" s="20" t="s">
        <v>110</v>
      </c>
      <c r="F2" s="20" t="s">
        <v>111</v>
      </c>
      <c r="G2" s="20" t="s">
        <v>173</v>
      </c>
      <c r="H2" s="18" t="s">
        <v>214</v>
      </c>
      <c r="I2" s="18" t="s">
        <v>215</v>
      </c>
      <c r="J2" s="18" t="s">
        <v>216</v>
      </c>
      <c r="K2" s="18" t="s">
        <v>217</v>
      </c>
      <c r="L2" s="18" t="s">
        <v>55</v>
      </c>
      <c r="M2" s="18" t="s">
        <v>177</v>
      </c>
      <c r="N2" s="18" t="s">
        <v>20</v>
      </c>
      <c r="O2" s="18" t="s">
        <v>18</v>
      </c>
      <c r="P2" s="18" t="s">
        <v>30</v>
      </c>
      <c r="Q2" s="18" t="s">
        <v>21</v>
      </c>
      <c r="R2" s="18" t="s">
        <v>112</v>
      </c>
      <c r="S2" s="18" t="s">
        <v>29</v>
      </c>
      <c r="T2" s="18" t="s">
        <v>15</v>
      </c>
      <c r="U2" s="18" t="s">
        <v>113</v>
      </c>
      <c r="V2" s="18" t="s">
        <v>114</v>
      </c>
      <c r="W2" s="18" t="s">
        <v>17</v>
      </c>
    </row>
    <row r="3" spans="1:23" ht="48" customHeight="1">
      <c r="A3" s="11" t="s">
        <v>35</v>
      </c>
      <c r="B3" s="21" t="s">
        <v>70</v>
      </c>
      <c r="C3" s="22" t="s">
        <v>71</v>
      </c>
      <c r="D3" s="23" t="s">
        <v>72</v>
      </c>
      <c r="E3" s="103">
        <v>1.5</v>
      </c>
      <c r="F3" s="96">
        <v>1</v>
      </c>
      <c r="G3" s="96">
        <f aca="true" t="shared" si="0" ref="G3:G29">H3+I3+J3+K3</f>
        <v>0.5</v>
      </c>
      <c r="H3" s="96">
        <v>0.5</v>
      </c>
      <c r="I3" s="96"/>
      <c r="J3" s="96"/>
      <c r="K3" s="96"/>
      <c r="L3" s="117"/>
      <c r="M3" s="24" t="s">
        <v>174</v>
      </c>
      <c r="N3" s="66">
        <v>1</v>
      </c>
      <c r="O3" s="26" t="s">
        <v>73</v>
      </c>
      <c r="P3" s="73" t="s">
        <v>179</v>
      </c>
      <c r="Q3" s="26" t="s">
        <v>74</v>
      </c>
      <c r="R3" s="27" t="s">
        <v>75</v>
      </c>
      <c r="S3" s="28">
        <v>38730</v>
      </c>
      <c r="T3" s="28">
        <v>38730</v>
      </c>
      <c r="U3" s="28"/>
      <c r="V3" s="28"/>
      <c r="W3" s="28">
        <v>38763</v>
      </c>
    </row>
    <row r="4" spans="1:23" ht="48" customHeight="1">
      <c r="A4" s="9"/>
      <c r="B4" s="29" t="s">
        <v>76</v>
      </c>
      <c r="C4" s="30" t="s">
        <v>77</v>
      </c>
      <c r="D4" s="31" t="s">
        <v>78</v>
      </c>
      <c r="E4" s="104">
        <v>1</v>
      </c>
      <c r="F4" s="98">
        <v>1</v>
      </c>
      <c r="G4" s="101">
        <f t="shared" si="0"/>
        <v>0.5</v>
      </c>
      <c r="H4" s="112"/>
      <c r="I4" s="110"/>
      <c r="J4" s="101">
        <v>0.5</v>
      </c>
      <c r="K4" s="110"/>
      <c r="L4" s="118"/>
      <c r="M4" s="54" t="s">
        <v>175</v>
      </c>
      <c r="N4" s="69">
        <v>1</v>
      </c>
      <c r="O4" s="33" t="s">
        <v>79</v>
      </c>
      <c r="P4" s="74" t="s">
        <v>180</v>
      </c>
      <c r="Q4" s="34" t="s">
        <v>1</v>
      </c>
      <c r="R4" s="35" t="s">
        <v>98</v>
      </c>
      <c r="S4" s="36"/>
      <c r="T4" s="36"/>
      <c r="U4" s="36"/>
      <c r="V4" s="37"/>
      <c r="W4" s="36"/>
    </row>
    <row r="5" spans="1:23" ht="48" customHeight="1">
      <c r="A5" s="12"/>
      <c r="B5" s="21" t="s">
        <v>80</v>
      </c>
      <c r="C5" s="22" t="s">
        <v>81</v>
      </c>
      <c r="D5" s="23" t="s">
        <v>82</v>
      </c>
      <c r="E5" s="103">
        <v>1.5</v>
      </c>
      <c r="F5" s="96">
        <v>1</v>
      </c>
      <c r="G5" s="96">
        <f t="shared" si="0"/>
        <v>0.5</v>
      </c>
      <c r="H5" s="109"/>
      <c r="I5" s="109"/>
      <c r="J5" s="96">
        <v>0.5</v>
      </c>
      <c r="K5" s="109"/>
      <c r="L5" s="119"/>
      <c r="M5" s="24" t="s">
        <v>175</v>
      </c>
      <c r="N5" s="26">
        <v>1</v>
      </c>
      <c r="O5" s="26" t="s">
        <v>83</v>
      </c>
      <c r="P5" s="73" t="s">
        <v>181</v>
      </c>
      <c r="Q5" s="26" t="s">
        <v>5</v>
      </c>
      <c r="R5" s="27"/>
      <c r="S5" s="28"/>
      <c r="T5" s="28"/>
      <c r="U5" s="28"/>
      <c r="V5" s="38"/>
      <c r="W5" s="28"/>
    </row>
    <row r="6" spans="1:23" ht="48" customHeight="1">
      <c r="A6" s="10"/>
      <c r="B6" s="39" t="s">
        <v>84</v>
      </c>
      <c r="C6" s="40" t="s">
        <v>2</v>
      </c>
      <c r="D6" s="41" t="s">
        <v>85</v>
      </c>
      <c r="E6" s="105">
        <v>2</v>
      </c>
      <c r="F6" s="100">
        <v>1</v>
      </c>
      <c r="G6" s="101">
        <f t="shared" si="0"/>
        <v>1</v>
      </c>
      <c r="H6" s="67"/>
      <c r="I6" s="110"/>
      <c r="J6" s="101">
        <v>1</v>
      </c>
      <c r="K6" s="101"/>
      <c r="L6" s="120">
        <v>16</v>
      </c>
      <c r="M6" s="54" t="s">
        <v>178</v>
      </c>
      <c r="N6" s="33">
        <v>1</v>
      </c>
      <c r="O6" s="33" t="s">
        <v>86</v>
      </c>
      <c r="P6" s="41" t="s">
        <v>87</v>
      </c>
      <c r="Q6" s="42" t="s">
        <v>88</v>
      </c>
      <c r="R6" s="35" t="s">
        <v>3</v>
      </c>
      <c r="S6" s="43"/>
      <c r="T6" s="43"/>
      <c r="U6" s="33"/>
      <c r="V6" s="33"/>
      <c r="W6" s="43"/>
    </row>
    <row r="7" spans="1:23" ht="48" customHeight="1">
      <c r="A7" s="11" t="s">
        <v>25</v>
      </c>
      <c r="B7" s="21" t="s">
        <v>89</v>
      </c>
      <c r="C7" s="22" t="s">
        <v>90</v>
      </c>
      <c r="D7" s="23" t="s">
        <v>91</v>
      </c>
      <c r="E7" s="103">
        <v>2</v>
      </c>
      <c r="F7" s="96">
        <v>1</v>
      </c>
      <c r="G7" s="96">
        <f t="shared" si="0"/>
        <v>0.5</v>
      </c>
      <c r="H7" s="96"/>
      <c r="I7" s="96">
        <v>0.5</v>
      </c>
      <c r="J7" s="96"/>
      <c r="K7" s="96"/>
      <c r="L7" s="117"/>
      <c r="M7" s="24"/>
      <c r="N7" s="26">
        <v>2</v>
      </c>
      <c r="O7" s="26" t="s">
        <v>92</v>
      </c>
      <c r="P7" s="23"/>
      <c r="Q7" s="26"/>
      <c r="R7" s="27" t="s">
        <v>93</v>
      </c>
      <c r="S7" s="28">
        <v>38804</v>
      </c>
      <c r="T7" s="28">
        <v>38807</v>
      </c>
      <c r="U7" s="28"/>
      <c r="V7" s="38"/>
      <c r="W7" s="28">
        <v>38834</v>
      </c>
    </row>
    <row r="8" spans="1:23" ht="48" customHeight="1">
      <c r="A8" s="9" t="s">
        <v>26</v>
      </c>
      <c r="B8" s="29" t="s">
        <v>94</v>
      </c>
      <c r="C8" s="30" t="s">
        <v>95</v>
      </c>
      <c r="D8" s="31" t="s">
        <v>126</v>
      </c>
      <c r="E8" s="104">
        <v>2</v>
      </c>
      <c r="F8" s="98">
        <v>1</v>
      </c>
      <c r="G8" s="101">
        <f t="shared" si="0"/>
        <v>0</v>
      </c>
      <c r="H8" s="110"/>
      <c r="I8" s="101"/>
      <c r="J8" s="101"/>
      <c r="K8" s="101"/>
      <c r="L8" s="120"/>
      <c r="M8" s="54"/>
      <c r="N8" s="34">
        <v>3</v>
      </c>
      <c r="O8" s="37" t="s">
        <v>127</v>
      </c>
      <c r="P8" s="31" t="s">
        <v>31</v>
      </c>
      <c r="Q8" s="34"/>
      <c r="R8" s="44" t="s">
        <v>128</v>
      </c>
      <c r="S8" s="36">
        <v>38804</v>
      </c>
      <c r="T8" s="36">
        <v>38807</v>
      </c>
      <c r="U8" s="36"/>
      <c r="V8" s="45"/>
      <c r="W8" s="36">
        <v>38834</v>
      </c>
    </row>
    <row r="9" spans="1:23" ht="48" customHeight="1">
      <c r="A9" s="11"/>
      <c r="B9" s="21" t="s">
        <v>129</v>
      </c>
      <c r="C9" s="22" t="s">
        <v>130</v>
      </c>
      <c r="D9" s="23" t="s">
        <v>131</v>
      </c>
      <c r="E9" s="103">
        <v>1</v>
      </c>
      <c r="F9" s="96">
        <v>0.5</v>
      </c>
      <c r="G9" s="96">
        <f t="shared" si="0"/>
        <v>0</v>
      </c>
      <c r="H9" s="96"/>
      <c r="I9" s="96"/>
      <c r="J9" s="96"/>
      <c r="K9" s="96"/>
      <c r="L9" s="117"/>
      <c r="M9" s="24"/>
      <c r="N9" s="26">
        <v>3</v>
      </c>
      <c r="O9" s="26" t="s">
        <v>132</v>
      </c>
      <c r="P9" s="23" t="s">
        <v>133</v>
      </c>
      <c r="Q9" s="26"/>
      <c r="R9" s="27"/>
      <c r="S9" s="28"/>
      <c r="T9" s="28"/>
      <c r="U9" s="28"/>
      <c r="V9" s="46"/>
      <c r="W9" s="28"/>
    </row>
    <row r="10" spans="1:23" ht="48" customHeight="1">
      <c r="A10" s="9" t="s">
        <v>27</v>
      </c>
      <c r="B10" s="29" t="s">
        <v>134</v>
      </c>
      <c r="C10" s="30" t="s">
        <v>135</v>
      </c>
      <c r="D10" s="31" t="s">
        <v>136</v>
      </c>
      <c r="E10" s="104">
        <v>1</v>
      </c>
      <c r="F10" s="98">
        <v>1</v>
      </c>
      <c r="G10" s="101">
        <f t="shared" si="0"/>
        <v>1</v>
      </c>
      <c r="H10" s="101">
        <v>1</v>
      </c>
      <c r="I10" s="101"/>
      <c r="J10" s="101"/>
      <c r="K10" s="101"/>
      <c r="L10" s="120">
        <v>24</v>
      </c>
      <c r="M10" s="54"/>
      <c r="N10" s="34">
        <v>1</v>
      </c>
      <c r="O10" s="34" t="s">
        <v>137</v>
      </c>
      <c r="P10" s="31" t="s">
        <v>138</v>
      </c>
      <c r="Q10" s="34"/>
      <c r="R10" s="44" t="s">
        <v>0</v>
      </c>
      <c r="S10" s="47">
        <v>38783</v>
      </c>
      <c r="T10" s="36">
        <v>38765</v>
      </c>
      <c r="U10" s="34"/>
      <c r="V10" s="48"/>
      <c r="W10" s="36">
        <v>38832</v>
      </c>
    </row>
    <row r="11" spans="1:23" ht="48" customHeight="1">
      <c r="A11" s="11"/>
      <c r="B11" s="21" t="s">
        <v>139</v>
      </c>
      <c r="C11" s="22" t="s">
        <v>140</v>
      </c>
      <c r="D11" s="23" t="s">
        <v>141</v>
      </c>
      <c r="E11" s="103">
        <v>1</v>
      </c>
      <c r="F11" s="96">
        <v>0.5</v>
      </c>
      <c r="G11" s="96">
        <f t="shared" si="0"/>
        <v>0.5</v>
      </c>
      <c r="H11" s="96"/>
      <c r="I11" s="96"/>
      <c r="J11" s="96">
        <v>0.5</v>
      </c>
      <c r="K11" s="96"/>
      <c r="L11" s="117"/>
      <c r="M11" s="24"/>
      <c r="N11" s="26">
        <v>2</v>
      </c>
      <c r="O11" s="26"/>
      <c r="P11" s="23" t="s">
        <v>36</v>
      </c>
      <c r="Q11" s="26" t="s">
        <v>142</v>
      </c>
      <c r="R11" s="27" t="s">
        <v>143</v>
      </c>
      <c r="S11" s="49">
        <v>38987</v>
      </c>
      <c r="T11" s="28">
        <v>38995</v>
      </c>
      <c r="U11" s="26"/>
      <c r="V11" s="50"/>
      <c r="W11" s="28"/>
    </row>
    <row r="12" spans="1:23" ht="48" customHeight="1">
      <c r="A12" s="13"/>
      <c r="B12" s="51" t="s">
        <v>14</v>
      </c>
      <c r="C12" s="52" t="s">
        <v>99</v>
      </c>
      <c r="D12" s="53" t="s">
        <v>144</v>
      </c>
      <c r="E12" s="106">
        <v>0.5</v>
      </c>
      <c r="F12" s="101">
        <v>0.5</v>
      </c>
      <c r="G12" s="101">
        <f t="shared" si="0"/>
        <v>0</v>
      </c>
      <c r="H12" s="101"/>
      <c r="I12" s="101"/>
      <c r="J12" s="101"/>
      <c r="K12" s="101"/>
      <c r="L12" s="120"/>
      <c r="M12" s="101"/>
      <c r="N12" s="25">
        <v>3</v>
      </c>
      <c r="O12" s="34" t="s">
        <v>145</v>
      </c>
      <c r="P12" s="53"/>
      <c r="Q12" s="25"/>
      <c r="R12" s="55"/>
      <c r="S12" s="56"/>
      <c r="T12" s="57"/>
      <c r="U12" s="25"/>
      <c r="V12" s="58"/>
      <c r="W12" s="57"/>
    </row>
    <row r="13" spans="1:23" ht="48" customHeight="1">
      <c r="A13" s="11" t="s">
        <v>41</v>
      </c>
      <c r="B13" s="21" t="s">
        <v>146</v>
      </c>
      <c r="C13" s="22" t="s">
        <v>147</v>
      </c>
      <c r="D13" s="23" t="s">
        <v>148</v>
      </c>
      <c r="E13" s="103">
        <v>1</v>
      </c>
      <c r="F13" s="96">
        <v>0.5</v>
      </c>
      <c r="G13" s="96">
        <f t="shared" si="0"/>
        <v>1</v>
      </c>
      <c r="H13" s="96">
        <v>1</v>
      </c>
      <c r="I13" s="96"/>
      <c r="J13" s="96"/>
      <c r="K13" s="96"/>
      <c r="L13" s="117" t="s">
        <v>59</v>
      </c>
      <c r="M13" s="96"/>
      <c r="N13" s="66">
        <v>1</v>
      </c>
      <c r="O13" s="38" t="s">
        <v>100</v>
      </c>
      <c r="P13" s="23" t="s">
        <v>149</v>
      </c>
      <c r="Q13" s="59"/>
      <c r="R13" s="26" t="s">
        <v>150</v>
      </c>
      <c r="S13" s="28">
        <v>38785</v>
      </c>
      <c r="T13" s="28">
        <v>38765</v>
      </c>
      <c r="U13" s="28"/>
      <c r="V13" s="26"/>
      <c r="W13" s="28">
        <v>38785</v>
      </c>
    </row>
    <row r="14" spans="1:23" ht="48" customHeight="1">
      <c r="A14" s="13"/>
      <c r="B14" s="51" t="s">
        <v>151</v>
      </c>
      <c r="C14" s="52" t="s">
        <v>152</v>
      </c>
      <c r="D14" s="53" t="s">
        <v>153</v>
      </c>
      <c r="E14" s="106">
        <v>0.5</v>
      </c>
      <c r="F14" s="101">
        <v>0.5</v>
      </c>
      <c r="G14" s="101">
        <f t="shared" si="0"/>
        <v>0</v>
      </c>
      <c r="H14" s="101"/>
      <c r="I14" s="101"/>
      <c r="J14" s="101"/>
      <c r="K14" s="101"/>
      <c r="L14" s="120"/>
      <c r="M14" s="101"/>
      <c r="N14" s="25">
        <v>1</v>
      </c>
      <c r="O14" s="60" t="s">
        <v>154</v>
      </c>
      <c r="P14" s="53" t="s">
        <v>42</v>
      </c>
      <c r="Q14" s="61"/>
      <c r="R14" s="55" t="s">
        <v>43</v>
      </c>
      <c r="S14" s="53"/>
      <c r="T14" s="57"/>
      <c r="U14" s="57"/>
      <c r="V14" s="25"/>
      <c r="W14" s="25"/>
    </row>
    <row r="15" spans="1:23" ht="48" customHeight="1">
      <c r="A15" s="11" t="s">
        <v>40</v>
      </c>
      <c r="B15" s="21" t="s">
        <v>44</v>
      </c>
      <c r="C15" s="22" t="s">
        <v>96</v>
      </c>
      <c r="D15" s="23" t="s">
        <v>45</v>
      </c>
      <c r="E15" s="103">
        <v>1</v>
      </c>
      <c r="F15" s="96">
        <v>0.5</v>
      </c>
      <c r="G15" s="96">
        <f t="shared" si="0"/>
        <v>0.5</v>
      </c>
      <c r="H15" s="96"/>
      <c r="I15" s="96"/>
      <c r="J15" s="96"/>
      <c r="K15" s="96">
        <v>0.5</v>
      </c>
      <c r="L15" s="117"/>
      <c r="M15" s="111" t="s">
        <v>56</v>
      </c>
      <c r="N15" s="26">
        <v>2</v>
      </c>
      <c r="O15" s="38" t="s">
        <v>46</v>
      </c>
      <c r="P15" s="23" t="s">
        <v>47</v>
      </c>
      <c r="Q15" s="26"/>
      <c r="R15" s="26" t="s">
        <v>48</v>
      </c>
      <c r="S15" s="28">
        <v>38770</v>
      </c>
      <c r="T15" s="28">
        <v>38765</v>
      </c>
      <c r="U15" s="26"/>
      <c r="V15" s="26"/>
      <c r="W15" s="28">
        <v>38829</v>
      </c>
    </row>
    <row r="16" spans="1:23" ht="48" customHeight="1">
      <c r="A16" s="13" t="s">
        <v>39</v>
      </c>
      <c r="B16" s="51" t="s">
        <v>49</v>
      </c>
      <c r="C16" s="52" t="s">
        <v>50</v>
      </c>
      <c r="D16" s="53" t="s">
        <v>51</v>
      </c>
      <c r="E16" s="106">
        <v>1</v>
      </c>
      <c r="F16" s="101">
        <v>1</v>
      </c>
      <c r="G16" s="101">
        <f t="shared" si="0"/>
        <v>0</v>
      </c>
      <c r="H16" s="101"/>
      <c r="I16" s="101"/>
      <c r="J16" s="101"/>
      <c r="K16" s="101"/>
      <c r="L16" s="120" t="s">
        <v>58</v>
      </c>
      <c r="M16" s="101"/>
      <c r="N16" s="25">
        <v>1</v>
      </c>
      <c r="O16" s="60" t="s">
        <v>52</v>
      </c>
      <c r="P16" s="53" t="s">
        <v>53</v>
      </c>
      <c r="Q16" s="62"/>
      <c r="R16" s="25" t="s">
        <v>54</v>
      </c>
      <c r="S16" s="57">
        <v>38785</v>
      </c>
      <c r="T16" s="57">
        <v>38765</v>
      </c>
      <c r="U16" s="25"/>
      <c r="V16" s="25"/>
      <c r="W16" s="57">
        <v>38785</v>
      </c>
    </row>
    <row r="17" spans="1:23" ht="48" customHeight="1">
      <c r="A17" s="11"/>
      <c r="B17" s="79" t="s">
        <v>116</v>
      </c>
      <c r="C17" s="80" t="s">
        <v>164</v>
      </c>
      <c r="D17" s="81" t="s">
        <v>165</v>
      </c>
      <c r="E17" s="107">
        <v>1</v>
      </c>
      <c r="F17" s="87">
        <v>0.5</v>
      </c>
      <c r="G17" s="96">
        <f t="shared" si="0"/>
        <v>1</v>
      </c>
      <c r="H17" s="87">
        <v>1</v>
      </c>
      <c r="I17" s="87"/>
      <c r="J17" s="97"/>
      <c r="K17" s="97"/>
      <c r="L17" s="121"/>
      <c r="M17" s="83" t="s">
        <v>168</v>
      </c>
      <c r="N17" s="26" t="s">
        <v>19</v>
      </c>
      <c r="O17" s="38" t="s">
        <v>9</v>
      </c>
      <c r="P17" s="23" t="s">
        <v>163</v>
      </c>
      <c r="Q17" s="63"/>
      <c r="R17" s="26" t="s">
        <v>62</v>
      </c>
      <c r="S17" s="28"/>
      <c r="T17" s="28"/>
      <c r="U17" s="26"/>
      <c r="V17" s="26"/>
      <c r="W17" s="28"/>
    </row>
    <row r="18" spans="1:23" ht="48" customHeight="1">
      <c r="A18" s="13"/>
      <c r="B18" s="51" t="s">
        <v>63</v>
      </c>
      <c r="C18" s="52" t="s">
        <v>64</v>
      </c>
      <c r="D18" s="53" t="s">
        <v>65</v>
      </c>
      <c r="E18" s="106">
        <v>1.25</v>
      </c>
      <c r="F18" s="101">
        <v>0.5</v>
      </c>
      <c r="G18" s="101">
        <f t="shared" si="0"/>
        <v>0</v>
      </c>
      <c r="H18" s="101"/>
      <c r="I18" s="101"/>
      <c r="J18" s="101"/>
      <c r="K18" s="101"/>
      <c r="L18" s="120">
        <v>4</v>
      </c>
      <c r="M18" s="101"/>
      <c r="N18" s="25">
        <v>1</v>
      </c>
      <c r="O18" s="60" t="s">
        <v>66</v>
      </c>
      <c r="P18" s="53" t="s">
        <v>182</v>
      </c>
      <c r="Q18" s="25" t="s">
        <v>183</v>
      </c>
      <c r="R18" s="55" t="s">
        <v>38</v>
      </c>
      <c r="S18" s="53"/>
      <c r="T18" s="57"/>
      <c r="U18" s="25"/>
      <c r="V18" s="25"/>
      <c r="W18" s="57"/>
    </row>
    <row r="19" spans="1:23" ht="48" customHeight="1">
      <c r="A19" s="11"/>
      <c r="B19" s="21" t="s">
        <v>184</v>
      </c>
      <c r="C19" s="22" t="s">
        <v>185</v>
      </c>
      <c r="D19" s="23" t="s">
        <v>186</v>
      </c>
      <c r="E19" s="103">
        <v>0.5</v>
      </c>
      <c r="F19" s="96">
        <v>0.25</v>
      </c>
      <c r="G19" s="96">
        <f t="shared" si="0"/>
        <v>0</v>
      </c>
      <c r="H19" s="96"/>
      <c r="I19" s="96"/>
      <c r="J19" s="96"/>
      <c r="K19" s="96"/>
      <c r="L19" s="117"/>
      <c r="M19" s="96"/>
      <c r="N19" s="26">
        <v>3</v>
      </c>
      <c r="O19" s="26" t="s">
        <v>6</v>
      </c>
      <c r="P19" s="64" t="s">
        <v>187</v>
      </c>
      <c r="Q19" s="27" t="s">
        <v>188</v>
      </c>
      <c r="R19" s="26" t="s">
        <v>189</v>
      </c>
      <c r="S19" s="23"/>
      <c r="T19" s="28"/>
      <c r="U19" s="28"/>
      <c r="V19" s="26"/>
      <c r="W19" s="26"/>
    </row>
    <row r="20" spans="1:23" ht="48" customHeight="1">
      <c r="A20" s="13"/>
      <c r="B20" s="51" t="s">
        <v>190</v>
      </c>
      <c r="C20" s="52" t="s">
        <v>191</v>
      </c>
      <c r="D20" s="53" t="s">
        <v>192</v>
      </c>
      <c r="E20" s="106">
        <v>0.5</v>
      </c>
      <c r="F20" s="101">
        <v>0.25</v>
      </c>
      <c r="G20" s="101">
        <f t="shared" si="0"/>
        <v>0</v>
      </c>
      <c r="H20" s="101"/>
      <c r="I20" s="101"/>
      <c r="J20" s="101"/>
      <c r="K20" s="101"/>
      <c r="L20" s="120"/>
      <c r="M20" s="101"/>
      <c r="N20" s="25">
        <v>3</v>
      </c>
      <c r="O20" s="25" t="s">
        <v>193</v>
      </c>
      <c r="P20" s="65"/>
      <c r="Q20" s="55"/>
      <c r="R20" s="25"/>
      <c r="S20" s="53"/>
      <c r="T20" s="57"/>
      <c r="U20" s="57"/>
      <c r="V20" s="25"/>
      <c r="W20" s="25"/>
    </row>
    <row r="21" spans="1:23" ht="48" customHeight="1">
      <c r="A21" s="11"/>
      <c r="B21" s="21" t="s">
        <v>23</v>
      </c>
      <c r="C21" s="22" t="s">
        <v>194</v>
      </c>
      <c r="D21" s="23" t="s">
        <v>195</v>
      </c>
      <c r="E21" s="103">
        <v>1</v>
      </c>
      <c r="F21" s="96">
        <v>1</v>
      </c>
      <c r="G21" s="96">
        <f t="shared" si="0"/>
        <v>0.5</v>
      </c>
      <c r="H21" s="96"/>
      <c r="I21" s="96"/>
      <c r="J21" s="96"/>
      <c r="K21" s="96">
        <v>0.5</v>
      </c>
      <c r="L21" s="117"/>
      <c r="M21" s="96"/>
      <c r="N21" s="26">
        <v>3</v>
      </c>
      <c r="O21" s="26"/>
      <c r="P21" s="23" t="s">
        <v>196</v>
      </c>
      <c r="Q21" s="27" t="s">
        <v>197</v>
      </c>
      <c r="R21" s="26" t="s">
        <v>198</v>
      </c>
      <c r="S21" s="23"/>
      <c r="T21" s="28"/>
      <c r="U21" s="28"/>
      <c r="V21" s="26"/>
      <c r="W21" s="26"/>
    </row>
    <row r="22" spans="1:23" ht="48" customHeight="1">
      <c r="A22" s="13"/>
      <c r="B22" s="51" t="s">
        <v>199</v>
      </c>
      <c r="C22" s="52" t="s">
        <v>200</v>
      </c>
      <c r="D22" s="53" t="s">
        <v>37</v>
      </c>
      <c r="E22" s="106">
        <v>1</v>
      </c>
      <c r="F22" s="101">
        <v>0.5</v>
      </c>
      <c r="G22" s="101">
        <f t="shared" si="0"/>
        <v>0</v>
      </c>
      <c r="H22" s="101"/>
      <c r="I22" s="101"/>
      <c r="J22" s="101"/>
      <c r="K22" s="101"/>
      <c r="L22" s="120" t="s">
        <v>61</v>
      </c>
      <c r="M22" s="101"/>
      <c r="N22" s="25">
        <v>3</v>
      </c>
      <c r="O22" s="25" t="s">
        <v>201</v>
      </c>
      <c r="P22" s="53" t="s">
        <v>202</v>
      </c>
      <c r="Q22" s="55" t="s">
        <v>203</v>
      </c>
      <c r="R22" s="32"/>
      <c r="S22" s="53"/>
      <c r="T22" s="57"/>
      <c r="U22" s="57"/>
      <c r="V22" s="25"/>
      <c r="W22" s="25"/>
    </row>
    <row r="23" spans="1:23" ht="48" customHeight="1">
      <c r="A23" s="11"/>
      <c r="B23" s="21" t="s">
        <v>204</v>
      </c>
      <c r="C23" s="22" t="s">
        <v>4</v>
      </c>
      <c r="D23" s="23" t="s">
        <v>97</v>
      </c>
      <c r="E23" s="103">
        <v>1</v>
      </c>
      <c r="F23" s="96">
        <v>1</v>
      </c>
      <c r="G23" s="96">
        <f t="shared" si="0"/>
        <v>0</v>
      </c>
      <c r="H23" s="96"/>
      <c r="I23" s="96"/>
      <c r="J23" s="96"/>
      <c r="K23" s="96"/>
      <c r="L23" s="117"/>
      <c r="M23" s="96"/>
      <c r="N23" s="26">
        <v>3</v>
      </c>
      <c r="O23" s="38" t="s">
        <v>8</v>
      </c>
      <c r="P23" s="23" t="s">
        <v>205</v>
      </c>
      <c r="Q23" s="27" t="s">
        <v>206</v>
      </c>
      <c r="R23" s="26" t="s">
        <v>207</v>
      </c>
      <c r="S23" s="23"/>
      <c r="T23" s="28"/>
      <c r="U23" s="28"/>
      <c r="V23" s="26"/>
      <c r="W23" s="26"/>
    </row>
    <row r="24" spans="1:23" ht="48" customHeight="1">
      <c r="A24" s="13"/>
      <c r="B24" s="51" t="s">
        <v>32</v>
      </c>
      <c r="C24" s="52" t="s">
        <v>4</v>
      </c>
      <c r="D24" s="53" t="s">
        <v>208</v>
      </c>
      <c r="E24" s="106">
        <v>1.5</v>
      </c>
      <c r="F24" s="101">
        <v>1</v>
      </c>
      <c r="G24" s="101">
        <f t="shared" si="0"/>
        <v>1</v>
      </c>
      <c r="H24" s="101">
        <v>0.5</v>
      </c>
      <c r="I24" s="101">
        <v>0.5</v>
      </c>
      <c r="J24" s="101"/>
      <c r="K24" s="101"/>
      <c r="L24" s="120">
        <v>27</v>
      </c>
      <c r="M24" s="101"/>
      <c r="N24" s="25">
        <v>1</v>
      </c>
      <c r="O24" s="60" t="s">
        <v>209</v>
      </c>
      <c r="P24" s="53" t="s">
        <v>210</v>
      </c>
      <c r="Q24" s="55"/>
      <c r="R24" s="25" t="s">
        <v>211</v>
      </c>
      <c r="S24" s="53"/>
      <c r="T24" s="57"/>
      <c r="U24" s="57"/>
      <c r="V24" s="25"/>
      <c r="W24" s="25"/>
    </row>
    <row r="25" spans="1:23" ht="48" customHeight="1">
      <c r="A25" s="15"/>
      <c r="B25" s="21" t="s">
        <v>212</v>
      </c>
      <c r="C25" s="22" t="s">
        <v>10</v>
      </c>
      <c r="D25" s="23" t="s">
        <v>11</v>
      </c>
      <c r="E25" s="103">
        <v>0.5</v>
      </c>
      <c r="F25" s="96">
        <v>0.3</v>
      </c>
      <c r="G25" s="96">
        <f t="shared" si="0"/>
        <v>0</v>
      </c>
      <c r="H25" s="96"/>
      <c r="I25" s="96"/>
      <c r="J25" s="96"/>
      <c r="K25" s="96"/>
      <c r="L25" s="117"/>
      <c r="M25" s="96"/>
      <c r="N25" s="26">
        <v>3</v>
      </c>
      <c r="O25" s="26"/>
      <c r="P25" s="23" t="s">
        <v>12</v>
      </c>
      <c r="Q25" s="27"/>
      <c r="R25" s="26" t="s">
        <v>13</v>
      </c>
      <c r="S25" s="23"/>
      <c r="T25" s="28"/>
      <c r="U25" s="28"/>
      <c r="V25" s="26"/>
      <c r="W25" s="25"/>
    </row>
    <row r="26" spans="1:23" ht="48" customHeight="1">
      <c r="A26" s="16"/>
      <c r="B26" s="51" t="s">
        <v>213</v>
      </c>
      <c r="C26" s="52" t="s">
        <v>101</v>
      </c>
      <c r="D26" s="53" t="s">
        <v>102</v>
      </c>
      <c r="E26" s="106">
        <v>0</v>
      </c>
      <c r="F26" s="101">
        <v>0</v>
      </c>
      <c r="G26" s="101">
        <f t="shared" si="0"/>
        <v>0</v>
      </c>
      <c r="H26" s="101"/>
      <c r="I26" s="101"/>
      <c r="J26" s="101"/>
      <c r="K26" s="101"/>
      <c r="L26" s="120">
        <v>8</v>
      </c>
      <c r="M26" s="101"/>
      <c r="N26" s="25">
        <v>1</v>
      </c>
      <c r="O26" s="25" t="s">
        <v>103</v>
      </c>
      <c r="P26" s="53" t="s">
        <v>104</v>
      </c>
      <c r="Q26" s="55"/>
      <c r="R26" s="25" t="s">
        <v>105</v>
      </c>
      <c r="S26" s="53"/>
      <c r="T26" s="57"/>
      <c r="U26" s="57"/>
      <c r="V26" s="25"/>
      <c r="W26" s="25"/>
    </row>
    <row r="27" spans="1:23" ht="48" customHeight="1">
      <c r="A27" s="15"/>
      <c r="B27" s="21" t="s">
        <v>106</v>
      </c>
      <c r="C27" s="22" t="s">
        <v>107</v>
      </c>
      <c r="D27" s="23" t="s">
        <v>108</v>
      </c>
      <c r="E27" s="103">
        <v>0</v>
      </c>
      <c r="F27" s="96">
        <v>0</v>
      </c>
      <c r="G27" s="111">
        <f t="shared" si="0"/>
        <v>0</v>
      </c>
      <c r="H27" s="96"/>
      <c r="I27" s="96"/>
      <c r="J27" s="96"/>
      <c r="K27" s="96"/>
      <c r="L27" s="117" t="s">
        <v>60</v>
      </c>
      <c r="M27" s="96"/>
      <c r="N27" s="26">
        <v>3</v>
      </c>
      <c r="O27" s="26" t="s">
        <v>109</v>
      </c>
      <c r="P27" s="23" t="s">
        <v>117</v>
      </c>
      <c r="Q27" s="27" t="s">
        <v>118</v>
      </c>
      <c r="R27" s="26"/>
      <c r="S27" s="23"/>
      <c r="T27" s="28"/>
      <c r="U27" s="28"/>
      <c r="V27" s="26"/>
      <c r="W27" s="26"/>
    </row>
    <row r="28" spans="1:23" ht="48" customHeight="1">
      <c r="A28" s="16"/>
      <c r="B28" s="51" t="s">
        <v>119</v>
      </c>
      <c r="C28" s="52" t="s">
        <v>120</v>
      </c>
      <c r="D28" s="53" t="s">
        <v>121</v>
      </c>
      <c r="E28" s="106">
        <v>0.5</v>
      </c>
      <c r="F28" s="101">
        <v>0.5</v>
      </c>
      <c r="G28" s="101">
        <f t="shared" si="0"/>
        <v>0</v>
      </c>
      <c r="H28" s="101"/>
      <c r="I28" s="101"/>
      <c r="J28" s="101"/>
      <c r="K28" s="101"/>
      <c r="L28" s="120" t="s">
        <v>57</v>
      </c>
      <c r="M28" s="101"/>
      <c r="N28" s="25">
        <v>3</v>
      </c>
      <c r="O28" s="60" t="s">
        <v>24</v>
      </c>
      <c r="P28" s="53" t="s">
        <v>122</v>
      </c>
      <c r="Q28" s="55" t="s">
        <v>123</v>
      </c>
      <c r="R28" s="25"/>
      <c r="S28" s="53"/>
      <c r="T28" s="57"/>
      <c r="U28" s="57"/>
      <c r="V28" s="25"/>
      <c r="W28" s="25"/>
    </row>
    <row r="29" spans="1:23" ht="48" customHeight="1">
      <c r="A29" s="15"/>
      <c r="B29" s="21" t="s">
        <v>124</v>
      </c>
      <c r="C29" s="22" t="s">
        <v>125</v>
      </c>
      <c r="D29" s="23" t="s">
        <v>22</v>
      </c>
      <c r="E29" s="103">
        <v>2</v>
      </c>
      <c r="F29" s="96">
        <v>1</v>
      </c>
      <c r="G29" s="111">
        <f t="shared" si="0"/>
        <v>0</v>
      </c>
      <c r="H29" s="96"/>
      <c r="I29" s="96"/>
      <c r="J29" s="96"/>
      <c r="K29" s="96"/>
      <c r="L29" s="117">
        <v>22</v>
      </c>
      <c r="M29" s="96"/>
      <c r="N29" s="26">
        <v>1</v>
      </c>
      <c r="O29" s="38"/>
      <c r="P29" s="23" t="s">
        <v>155</v>
      </c>
      <c r="Q29" s="27"/>
      <c r="R29" s="26" t="s">
        <v>156</v>
      </c>
      <c r="S29" s="23"/>
      <c r="T29" s="28"/>
      <c r="U29" s="28"/>
      <c r="V29" s="26"/>
      <c r="W29" s="26"/>
    </row>
    <row r="30" spans="2:23" s="17" customFormat="1" ht="48" customHeight="1">
      <c r="B30" s="84" t="s">
        <v>166</v>
      </c>
      <c r="C30" s="85" t="s">
        <v>167</v>
      </c>
      <c r="D30" s="86" t="s">
        <v>157</v>
      </c>
      <c r="E30" s="108">
        <v>1</v>
      </c>
      <c r="F30" s="102">
        <v>0.5</v>
      </c>
      <c r="G30" s="102"/>
      <c r="H30" s="102">
        <v>1</v>
      </c>
      <c r="I30" s="102">
        <v>0.5</v>
      </c>
      <c r="J30" s="99"/>
      <c r="K30" s="99"/>
      <c r="L30" s="99"/>
      <c r="M30" s="89" t="s">
        <v>168</v>
      </c>
      <c r="N30" s="25" t="s">
        <v>158</v>
      </c>
      <c r="O30" s="60" t="s">
        <v>159</v>
      </c>
      <c r="P30" s="53" t="s">
        <v>160</v>
      </c>
      <c r="Q30" s="55"/>
      <c r="R30" s="25" t="s">
        <v>161</v>
      </c>
      <c r="S30" s="53"/>
      <c r="T30" s="57"/>
      <c r="U30" s="57"/>
      <c r="V30" s="25"/>
      <c r="W30" s="25"/>
    </row>
    <row r="31" spans="1:23" s="17" customFormat="1" ht="48" customHeight="1">
      <c r="A31" s="78" t="s">
        <v>218</v>
      </c>
      <c r="B31" s="79" t="s">
        <v>67</v>
      </c>
      <c r="C31" s="80" t="s">
        <v>68</v>
      </c>
      <c r="D31" s="81" t="s">
        <v>115</v>
      </c>
      <c r="E31" s="82">
        <v>4</v>
      </c>
      <c r="F31" s="82">
        <v>4</v>
      </c>
      <c r="G31" s="82">
        <v>4</v>
      </c>
      <c r="H31" s="88">
        <v>3</v>
      </c>
      <c r="I31" s="88">
        <v>3</v>
      </c>
      <c r="J31" s="88">
        <v>1</v>
      </c>
      <c r="K31" s="88">
        <v>1</v>
      </c>
      <c r="L31" s="88"/>
      <c r="M31" s="83" t="s">
        <v>177</v>
      </c>
      <c r="N31" s="26" t="s">
        <v>7</v>
      </c>
      <c r="O31" s="26" t="s">
        <v>162</v>
      </c>
      <c r="P31" s="23" t="s">
        <v>69</v>
      </c>
      <c r="Q31" s="26"/>
      <c r="R31" s="27"/>
      <c r="S31" s="23"/>
      <c r="T31" s="28"/>
      <c r="U31" s="28"/>
      <c r="V31" s="26"/>
      <c r="W31" s="26"/>
    </row>
    <row r="32" spans="1:23" ht="48" customHeight="1">
      <c r="A32" s="93">
        <v>39156</v>
      </c>
      <c r="B32" s="67"/>
      <c r="C32" s="67"/>
      <c r="D32" s="94" t="s">
        <v>171</v>
      </c>
      <c r="E32" s="75">
        <f>SUM(E3:E30)-E30-E17</f>
        <v>26.75</v>
      </c>
      <c r="F32" s="75">
        <f aca="true" t="shared" si="1" ref="F32:K32">SUM(F3:F30)-F30-F17</f>
        <v>17.3</v>
      </c>
      <c r="G32" s="75">
        <f>SUM(G3:G29)-G17</f>
        <v>7.5</v>
      </c>
      <c r="H32" s="75">
        <f t="shared" si="1"/>
        <v>3</v>
      </c>
      <c r="I32" s="75">
        <f t="shared" si="1"/>
        <v>1</v>
      </c>
      <c r="J32" s="75">
        <f t="shared" si="1"/>
        <v>2.5</v>
      </c>
      <c r="K32" s="75">
        <f t="shared" si="1"/>
        <v>1</v>
      </c>
      <c r="L32" s="114"/>
      <c r="M32" s="70"/>
      <c r="N32" s="67"/>
      <c r="O32" s="67"/>
      <c r="P32" s="67"/>
      <c r="Q32" s="68"/>
      <c r="R32" s="67"/>
      <c r="S32" s="67"/>
      <c r="T32" s="67"/>
      <c r="U32" s="67"/>
      <c r="V32" s="67"/>
      <c r="W32" s="67"/>
    </row>
    <row r="33" spans="1:23" ht="48" customHeight="1">
      <c r="A33" s="14"/>
      <c r="B33" s="67"/>
      <c r="C33" s="67"/>
      <c r="D33" s="94" t="s">
        <v>170</v>
      </c>
      <c r="E33" s="76">
        <v>10</v>
      </c>
      <c r="F33" s="76">
        <v>10</v>
      </c>
      <c r="G33" s="76">
        <v>10</v>
      </c>
      <c r="H33" s="113">
        <v>3</v>
      </c>
      <c r="I33" s="113">
        <v>1</v>
      </c>
      <c r="J33" s="113">
        <v>4.5</v>
      </c>
      <c r="K33" s="113">
        <v>1.5</v>
      </c>
      <c r="L33" s="115"/>
      <c r="M33" s="71"/>
      <c r="N33" s="67"/>
      <c r="O33" s="67"/>
      <c r="P33" s="67"/>
      <c r="Q33" s="68"/>
      <c r="R33" s="67"/>
      <c r="S33" s="67"/>
      <c r="T33" s="67"/>
      <c r="U33" s="67"/>
      <c r="V33" s="67"/>
      <c r="W33" s="67"/>
    </row>
    <row r="34" spans="1:23" ht="49.5" customHeight="1">
      <c r="A34" s="92" t="s">
        <v>169</v>
      </c>
      <c r="B34" s="67"/>
      <c r="C34" s="67"/>
      <c r="D34" s="95" t="s">
        <v>172</v>
      </c>
      <c r="E34" s="77">
        <f>E31+E30+E17</f>
        <v>6</v>
      </c>
      <c r="F34" s="77">
        <f>F31+F30+F17</f>
        <v>5</v>
      </c>
      <c r="G34" s="77"/>
      <c r="H34" s="90">
        <v>5</v>
      </c>
      <c r="I34" s="91">
        <v>4</v>
      </c>
      <c r="J34" s="91">
        <v>1</v>
      </c>
      <c r="K34" s="91">
        <v>1</v>
      </c>
      <c r="L34" s="116"/>
      <c r="M34" s="72"/>
      <c r="N34" s="67"/>
      <c r="O34" s="67"/>
      <c r="P34" s="67"/>
      <c r="Q34" s="68"/>
      <c r="R34" s="68"/>
      <c r="S34" s="67"/>
      <c r="T34" s="67"/>
      <c r="U34" s="67"/>
      <c r="V34" s="67"/>
      <c r="W34" s="67"/>
    </row>
    <row r="35" spans="2:23" ht="15.75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7"/>
      <c r="N35" s="6"/>
      <c r="O35" s="6"/>
      <c r="P35" s="6"/>
      <c r="Q35" s="8"/>
      <c r="R35" s="8"/>
      <c r="S35" s="6"/>
      <c r="T35" s="6"/>
      <c r="U35" s="6"/>
      <c r="V35" s="6"/>
      <c r="W35" s="6"/>
    </row>
    <row r="38" ht="12.75">
      <c r="B38" s="3"/>
    </row>
  </sheetData>
  <printOptions/>
  <pageMargins left="0.75" right="0.75" top="1" bottom="1" header="0.5" footer="0.5"/>
  <pageSetup fitToHeight="1" fitToWidth="1" orientation="portrait" scale="45"/>
  <ignoredErrors>
    <ignoredError sqref="G4:G5 G9 G7 G15 G27 G2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</dc:creator>
  <cp:keywords/>
  <dc:description/>
  <cp:lastModifiedBy>Gary Taylor</cp:lastModifiedBy>
  <cp:lastPrinted>2010-04-01T16:42:32Z</cp:lastPrinted>
  <dcterms:created xsi:type="dcterms:W3CDTF">2009-01-12T13:41:49Z</dcterms:created>
  <dcterms:modified xsi:type="dcterms:W3CDTF">2011-03-16T17:52:14Z</dcterms:modified>
  <cp:category/>
  <cp:version/>
  <cp:contentType/>
  <cp:contentStatus/>
</cp:coreProperties>
</file>